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ruul_rtk_ee/Documents/Dokumendid/"/>
    </mc:Choice>
  </mc:AlternateContent>
  <xr:revisionPtr revIDLastSave="0" documentId="8_{FD4488E9-2480-4C09-8378-DF1B752040A6}" xr6:coauthVersionLast="47" xr6:coauthVersionMax="47" xr10:uidLastSave="{00000000-0000-0000-0000-000000000000}"/>
  <bookViews>
    <workbookView xWindow="-28920" yWindow="-120" windowWidth="29040" windowHeight="15720" xr2:uid="{0578DACD-2964-46CE-A4CD-85F9BDF602E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46" i="1"/>
  <c r="F45" i="1"/>
  <c r="F44" i="1"/>
  <c r="F43" i="1"/>
  <c r="F47" i="1" s="1"/>
  <c r="F50" i="1" s="1"/>
  <c r="F40" i="1"/>
  <c r="H39" i="1"/>
  <c r="H38" i="1"/>
  <c r="F3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1" s="1"/>
  <c r="F49" i="1" s="1"/>
  <c r="F51" i="1" s="1"/>
  <c r="F56" i="1" s="1"/>
  <c r="H6" i="1"/>
  <c r="H5" i="1"/>
  <c r="H4" i="1"/>
  <c r="H3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Pille Ruul - RTK</author>
  </authors>
  <commentList>
    <comment ref="B43" authorId="0" shapeId="0" xr:uid="{11FE0A96-F103-4EFB-A384-60275F21FBAE}">
      <text>
        <r>
          <rPr>
            <b/>
            <sz val="9"/>
            <color indexed="81"/>
            <rFont val="Segoe UI"/>
            <family val="2"/>
            <charset val="186"/>
          </rPr>
          <t>Pille Ruul - RTK:</t>
        </r>
        <r>
          <rPr>
            <sz val="9"/>
            <color indexed="81"/>
            <rFont val="Segoe UI"/>
            <family val="2"/>
            <charset val="186"/>
          </rPr>
          <t xml:space="preserve">
NUTS 3 piirkondade hindamistulemuste ja osalisest rahastustest loobumise alusel</t>
        </r>
      </text>
    </comment>
    <comment ref="A49" authorId="0" shapeId="0" xr:uid="{359639D0-E595-4597-B3C6-1DE7410746F3}">
      <text>
        <r>
          <rPr>
            <b/>
            <sz val="9"/>
            <color indexed="81"/>
            <rFont val="Segoe UI"/>
            <family val="2"/>
            <charset val="186"/>
          </rPr>
          <t>Pille Ruul - RTK:</t>
        </r>
        <r>
          <rPr>
            <sz val="9"/>
            <color indexed="81"/>
            <rFont val="Segoe UI"/>
            <family val="2"/>
            <charset val="186"/>
          </rPr>
          <t xml:space="preserve">
esimeses ja teises taotlusvoorus vabanenud, kasutamata vahendid</t>
        </r>
      </text>
    </comment>
  </commentList>
</comments>
</file>

<file path=xl/sharedStrings.xml><?xml version="1.0" encoding="utf-8"?>
<sst xmlns="http://schemas.openxmlformats.org/spreadsheetml/2006/main" count="162" uniqueCount="127">
  <si>
    <t>Taotleja</t>
  </si>
  <si>
    <t>Projekti nimi</t>
  </si>
  <si>
    <t>SFOS kood</t>
  </si>
  <si>
    <t>Koond</t>
  </si>
  <si>
    <t>Taotletud toetus</t>
  </si>
  <si>
    <t>saadav toetus</t>
  </si>
  <si>
    <t>eelarve muutus</t>
  </si>
  <si>
    <t>Koondhinne</t>
  </si>
  <si>
    <t>I voor</t>
  </si>
  <si>
    <t>SA Võrumaa Arenduskeskus</t>
  </si>
  <si>
    <t>Kagu-Eesti ettevõtluse ökosüsteemi arendamine</t>
  </si>
  <si>
    <t>2021-2027.5.02.23-0110</t>
  </si>
  <si>
    <t>SA Viljandimaa Arenduskeskus</t>
  </si>
  <si>
    <t>Kesk-Eesti Ettevõtlusinkubaator 2024-2026</t>
  </si>
  <si>
    <t>2021-2027.5.02.23-0190</t>
  </si>
  <si>
    <t xml:space="preserve">SA Võrumaa Arenduskeskus </t>
  </si>
  <si>
    <t>Kood/Võru programmeerimiskooli ja koostöövõrgustiku rajamine</t>
  </si>
  <si>
    <t>2021-2027.5.02.23-0204</t>
  </si>
  <si>
    <t>Sihtasutus Võrumaa Arenduskeskus</t>
  </si>
  <si>
    <t>Lõuna-Eesti aiasaaduste väärindamiskeskuse väljaarendamine</t>
  </si>
  <si>
    <t>2021-2027.5.02.23-0175</t>
  </si>
  <si>
    <t>Tartumaa Omavalitsuste Liit</t>
  </si>
  <si>
    <t>Võrtsjärve-Emajõe-Peipsi võrgustiku ja veetee arendamine</t>
  </si>
  <si>
    <t>2021-2027.5.02.23-0213</t>
  </si>
  <si>
    <t>Sihtasutus RAEK (Raplamaa Arendus- ja Ettevõtluskeskus)</t>
  </si>
  <si>
    <t>Atraktiivne Raplamaa ettevõtluskeskond</t>
  </si>
  <si>
    <t>2021-2027.5.02.23-0186</t>
  </si>
  <si>
    <t>Sihtasutus Ida-Viru Ettevõtluskeskus</t>
  </si>
  <si>
    <t>Ida-Virumaa kui turismisihtkoha arendamine ja külastatavuse suurendamine</t>
  </si>
  <si>
    <t>2021-2027.5.02.23-0148</t>
  </si>
  <si>
    <t>Mittetulundusühing Tartu Regiooni Energiaagentuur</t>
  </si>
  <si>
    <t>Tartumaa roheenergeetika kompetentsikeskuse loomine</t>
  </si>
  <si>
    <t>2021-2027.5.02.23-0206</t>
  </si>
  <si>
    <t>Sihtasutus Utoopia Nr 9</t>
  </si>
  <si>
    <t>Viscosa Kultuuritehase I etapp (loomeettevõtluse- ja kultuuritehas)</t>
  </si>
  <si>
    <t>2021-2027.5.02.23-0203</t>
  </si>
  <si>
    <t>Koostööprojekt "Lõuna-Eesti ettevõtlikud noored" (LEEN)</t>
  </si>
  <si>
    <t>2021-2027.5.02.23-0189</t>
  </si>
  <si>
    <t>Sihtasutus Läänemaa</t>
  </si>
  <si>
    <t>Läänemaa hariduskobar maakonna haridusteenuse arendajaks</t>
  </si>
  <si>
    <t>2021-2027.5.02.23-0105</t>
  </si>
  <si>
    <t>Sihtasutus Pärnumaa Arenduskeskus</t>
  </si>
  <si>
    <t>Pärnumaa innovatsioonikeskus KOBAR</t>
  </si>
  <si>
    <t>2021-2027.5.02.23-0089</t>
  </si>
  <si>
    <t>Sihtasutus Viljandimaa Arenduskeskus</t>
  </si>
  <si>
    <t>Kuressaare Ametikool</t>
  </si>
  <si>
    <t>Tuulikutehnikute õppebaasi loomine I, Kuressaare Ametikooli</t>
  </si>
  <si>
    <t>2021-2027.5.02.23-0182</t>
  </si>
  <si>
    <t>Sihtasutus Narva-Jõesuu sadam</t>
  </si>
  <si>
    <t>Ida-Viru regiooni veeteede võrgustiku ja turismiettevõtluse arendus</t>
  </si>
  <si>
    <t>2021-2027.5.02.23-0201</t>
  </si>
  <si>
    <t>Tallinna Tehnikaülikool Kuressaare Kolledž</t>
  </si>
  <si>
    <t>TTÜ Kuressaare Kolledži teadmussiirde tehnoloogia- ja nõustamiskeskuse arendamine</t>
  </si>
  <si>
    <t>2021-2027.5.02.23-0191</t>
  </si>
  <si>
    <t>Lääne-Viru Omavalitsuste Liit</t>
  </si>
  <si>
    <t>Lääne-Virumaa tööstusalade arendamine ja ettevõtlikkuse tõstmine</t>
  </si>
  <si>
    <t>2021-2027.5.02.23-0217</t>
  </si>
  <si>
    <t>Läänemaa spordiobjektide võrgustiku ja liikumisharrastuse organisatsiooni terviklik väljaarendamine</t>
  </si>
  <si>
    <t>2021-2027.5.02.23-0101</t>
  </si>
  <si>
    <t>Tartu Ülikool</t>
  </si>
  <si>
    <t>Tartu Ülikooli Viljandi kultuuriakadeemia loomeettevõtluse inkubaatori (loomeinkubaatori) arendamine</t>
  </si>
  <si>
    <t>2021-2027.5.02.23-0185</t>
  </si>
  <si>
    <t>Vabanenud vahendid 1.vooru projektidest:</t>
  </si>
  <si>
    <t>NUTS 3 PIIRKOND</t>
  </si>
  <si>
    <t>Jalgpalliklubi Paide Linnameeskond</t>
  </si>
  <si>
    <t>Järvamaa liikumise ja spordi kompetentsikeskus</t>
  </si>
  <si>
    <t>2021-2027.5.02.25-0509</t>
  </si>
  <si>
    <t>KESK-EESTI</t>
  </si>
  <si>
    <t>Ettevõtluse edendamine Kagu-Eestis</t>
  </si>
  <si>
    <t>2021-2027.5.02.25-0511</t>
  </si>
  <si>
    <t>LÕUNA-EESTI</t>
  </si>
  <si>
    <t xml:space="preserve">Sihtasutus RAEK </t>
  </si>
  <si>
    <t>Atraktiivne Raplamaa ettevõtluskeskkond 2.0</t>
  </si>
  <si>
    <t>2021-2027.5.02.25-0535</t>
  </si>
  <si>
    <t>Lõuna-Eesti veeteede ja võrgustiku arendamine</t>
  </si>
  <si>
    <t>2021-2027.5.02.25-0522</t>
  </si>
  <si>
    <t>Sihtasutus Hiiumaa Arenduskeskus</t>
  </si>
  <si>
    <t>Saarte ettevõtluskeskkonna arendamine ning sihtpiirkonna ligipääsetavuse ja konkurentsivõime tõstmine</t>
  </si>
  <si>
    <t>2021-2027.5.02.25-0512</t>
  </si>
  <si>
    <t>LÄÄNE-EESTI</t>
  </si>
  <si>
    <t>Lõuna-Eesti ettevõtlikud noored 2.0 (LEEN 2)</t>
  </si>
  <si>
    <t>2021-2027.5.02.25-0515</t>
  </si>
  <si>
    <t>Sihtasutus Tartumaa Turism</t>
  </si>
  <si>
    <t>Välisturuvõimekusega turismiettevõtluse arendamine ja Lõuna-Eesti turismitoodete turundamine madalhooajal</t>
  </si>
  <si>
    <t>2021-2027.5.02.25-0532</t>
  </si>
  <si>
    <t>Sihtasutus Järvamaa</t>
  </si>
  <si>
    <t>Kesk-Eesti koostöö- ja innovatsioonikeskus</t>
  </si>
  <si>
    <t>2021-2027.5.02.25-0502</t>
  </si>
  <si>
    <t>Läänemaa tervisevõrgustik tervema Läänemaa heaks</t>
  </si>
  <si>
    <t>2021-2027.5.02.25-0501</t>
  </si>
  <si>
    <t>Loovettevõtluse kompetentsikeskuse arendamine Viljandis Tartu Ülikooli Viljandi kultuuriakadeemia vedamisel ja baasil</t>
  </si>
  <si>
    <t>2021-2027.5.02.25-0517</t>
  </si>
  <si>
    <t>Pannjärve Tervisespordikeskus Sihtasutus</t>
  </si>
  <si>
    <t>Terviseliikumisharjumuste soodustamine ja liikumistaristu võrgustiku edasiarendamine Ida-Virumaal</t>
  </si>
  <si>
    <t>2021-2027.5.02.25-0530</t>
  </si>
  <si>
    <t>KIRDE-EESTI</t>
  </si>
  <si>
    <t>Eesti Maaülikool</t>
  </si>
  <si>
    <t>Taimsete bioressursside väärindamine ning teadmussiire lisandväärtuse loomiseks aianduses, toidu- ja söödatootmises</t>
  </si>
  <si>
    <t>2021-2027.5.02.25-0534</t>
  </si>
  <si>
    <t>Tuulikutehnikute õppebaasi loomine II</t>
  </si>
  <si>
    <t>2021-2027.5.02.25-0497</t>
  </si>
  <si>
    <t>Ida-Viru turismisihtkoha rahvusvahelise atraktiivsuse tõstmine ja sise-ning väliskülastajate arvu kasvatamine</t>
  </si>
  <si>
    <t>2021-2027.5.02.25-0533</t>
  </si>
  <si>
    <t>Lääne-Virumaa ettevõtlikkuse ja tööstusalade arendamine</t>
  </si>
  <si>
    <t>2021-2027.5.02.25-0496</t>
  </si>
  <si>
    <t>Pärnumaa Innovatsioonikeskuse KOBAR edasiarendus</t>
  </si>
  <si>
    <t>2021-2027.5.02.25-0524</t>
  </si>
  <si>
    <t>NUTS 3 piirkonna eelarve</t>
  </si>
  <si>
    <t>rahastatud toetuse maht</t>
  </si>
  <si>
    <t>jääk reservnimkirja rahastamiseks</t>
  </si>
  <si>
    <t xml:space="preserve">II voor </t>
  </si>
  <si>
    <t>kasutamata vahendid (NUTS 2 piirkonnad):</t>
  </si>
  <si>
    <t>Kirde-Eesti</t>
  </si>
  <si>
    <t>Kesk-Eesti</t>
  </si>
  <si>
    <t>Lõuna-Eesti</t>
  </si>
  <si>
    <t>Lääne-Eesti</t>
  </si>
  <si>
    <t>NUTS3 piirkondade jääk kokku</t>
  </si>
  <si>
    <t>Koond:</t>
  </si>
  <si>
    <t>1.vooru projektidest vabanenud vahendid</t>
  </si>
  <si>
    <t xml:space="preserve">2.vooru NUTS 3 piirkondade hindamistulemustel vabanenud vahendid </t>
  </si>
  <si>
    <t>Esimeses ja teises taotlusvoorus vabanenud ja kasutamata vahendid kokku:</t>
  </si>
  <si>
    <t>Reservnimekiri</t>
  </si>
  <si>
    <t xml:space="preserve">Reservnimekirjast toetatavad projektid kokku: </t>
  </si>
  <si>
    <t>Jääk reservi:</t>
  </si>
  <si>
    <t>Rahastatud projektid</t>
  </si>
  <si>
    <t>Täismahus rahastatud projektid</t>
  </si>
  <si>
    <t xml:space="preserve">Osalisest rahastusest piirkonna eelarve lõppemise tõttu loobunud projektid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</si>
</sst>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1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3" fillId="2" borderId="0" xfId="0" applyFont="1" applyFill="1"/>
    <xf numFmtId="0" fontId="0" fillId="0" borderId="3" xfId="0" applyBorder="1"/>
    <xf numFmtId="2" fontId="0" fillId="0" borderId="3" xfId="0" applyNumberFormat="1" applyBorder="1"/>
    <xf numFmtId="2" fontId="4" fillId="0" borderId="3" xfId="0" applyNumberFormat="1" applyFont="1" applyBorder="1"/>
    <xf numFmtId="2" fontId="5" fillId="0" borderId="3" xfId="0" applyNumberFormat="1" applyFont="1" applyBorder="1"/>
    <xf numFmtId="4" fontId="0" fillId="0" borderId="3" xfId="0" applyNumberFormat="1" applyBorder="1"/>
    <xf numFmtId="0" fontId="6" fillId="0" borderId="5" xfId="0" applyFont="1" applyBorder="1" applyAlignment="1">
      <alignment horizontal="right"/>
    </xf>
    <xf numFmtId="2" fontId="6" fillId="0" borderId="0" xfId="0" applyNumberFormat="1" applyFont="1"/>
    <xf numFmtId="0" fontId="0" fillId="0" borderId="6" xfId="0" applyBorder="1"/>
    <xf numFmtId="2" fontId="0" fillId="0" borderId="0" xfId="0" applyNumberFormat="1"/>
    <xf numFmtId="0" fontId="0" fillId="4" borderId="8" xfId="0" applyFill="1" applyBorder="1" applyAlignment="1">
      <alignment horizontal="center" wrapText="1"/>
    </xf>
    <xf numFmtId="0" fontId="7" fillId="4" borderId="3" xfId="0" applyFont="1" applyFill="1" applyBorder="1"/>
    <xf numFmtId="2" fontId="7" fillId="4" borderId="3" xfId="0" applyNumberFormat="1" applyFont="1" applyFill="1" applyBorder="1"/>
    <xf numFmtId="0" fontId="0" fillId="4" borderId="9" xfId="0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/>
    </xf>
    <xf numFmtId="43" fontId="0" fillId="0" borderId="3" xfId="1" applyFont="1" applyBorder="1"/>
    <xf numFmtId="43" fontId="0" fillId="0" borderId="3" xfId="1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3" fontId="6" fillId="0" borderId="3" xfId="1" applyFont="1" applyBorder="1" applyAlignment="1">
      <alignment horizontal="center"/>
    </xf>
    <xf numFmtId="43" fontId="6" fillId="0" borderId="3" xfId="1" applyFont="1" applyBorder="1"/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2" borderId="0" xfId="0" applyFill="1"/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0" borderId="4" xfId="0" applyBorder="1" applyAlignment="1">
      <alignment horizontal="center" vertical="top"/>
    </xf>
    <xf numFmtId="0" fontId="0" fillId="2" borderId="0" xfId="0" applyFill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7" fillId="0" borderId="3" xfId="0" applyFont="1" applyFill="1" applyBorder="1"/>
    <xf numFmtId="2" fontId="7" fillId="0" borderId="3" xfId="0" applyNumberFormat="1" applyFont="1" applyFill="1" applyBorder="1"/>
    <xf numFmtId="43" fontId="7" fillId="0" borderId="3" xfId="1" applyFont="1" applyFill="1" applyBorder="1"/>
    <xf numFmtId="0" fontId="6" fillId="0" borderId="3" xfId="0" applyFont="1" applyBorder="1" applyAlignment="1">
      <alignment horizontal="left"/>
    </xf>
    <xf numFmtId="43" fontId="8" fillId="0" borderId="3" xfId="1" applyFont="1" applyBorder="1"/>
    <xf numFmtId="164" fontId="0" fillId="0" borderId="3" xfId="0" applyNumberFormat="1" applyBorder="1"/>
    <xf numFmtId="43" fontId="7" fillId="0" borderId="0" xfId="1" applyFont="1" applyFill="1" applyBorder="1"/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474D-2CF8-4809-B773-ED7C3E31013E}">
  <dimension ref="A1:H56"/>
  <sheetViews>
    <sheetView tabSelected="1" workbookViewId="0">
      <selection activeCell="C60" sqref="C60"/>
    </sheetView>
  </sheetViews>
  <sheetFormatPr defaultRowHeight="15" x14ac:dyDescent="0.25"/>
  <cols>
    <col min="1" max="1" width="12.7109375" customWidth="1"/>
    <col min="2" max="2" width="22.85546875" customWidth="1"/>
    <col min="3" max="3" width="38.28515625" customWidth="1"/>
    <col min="4" max="4" width="19" customWidth="1"/>
    <col min="5" max="5" width="15.5703125" customWidth="1"/>
    <col min="6" max="6" width="16.5703125" customWidth="1"/>
    <col min="7" max="8" width="14.28515625" customWidth="1"/>
  </cols>
  <sheetData>
    <row r="1" spans="1:8" x14ac:dyDescent="0.25">
      <c r="A1" s="4" t="s">
        <v>8</v>
      </c>
      <c r="B1" s="1" t="s">
        <v>0</v>
      </c>
      <c r="C1" s="2" t="s">
        <v>1</v>
      </c>
      <c r="D1" s="2" t="s">
        <v>2</v>
      </c>
      <c r="E1" s="2" t="s">
        <v>7</v>
      </c>
      <c r="F1" s="2" t="s">
        <v>4</v>
      </c>
      <c r="G1" s="3" t="s">
        <v>5</v>
      </c>
      <c r="H1" s="3" t="s">
        <v>6</v>
      </c>
    </row>
    <row r="2" spans="1:8" ht="21" customHeight="1" x14ac:dyDescent="0.25">
      <c r="A2" s="29" t="s">
        <v>124</v>
      </c>
      <c r="B2" s="5" t="s">
        <v>9</v>
      </c>
      <c r="C2" s="5" t="s">
        <v>10</v>
      </c>
      <c r="D2" s="5" t="s">
        <v>11</v>
      </c>
      <c r="E2" s="6">
        <v>4.8642857142857148</v>
      </c>
      <c r="F2" s="6">
        <v>2999999.17</v>
      </c>
      <c r="G2" s="5">
        <v>2999999.17</v>
      </c>
      <c r="H2" s="7">
        <f>F2-G2</f>
        <v>0</v>
      </c>
    </row>
    <row r="3" spans="1:8" x14ac:dyDescent="0.25">
      <c r="A3" s="30"/>
      <c r="B3" s="5" t="s">
        <v>12</v>
      </c>
      <c r="C3" s="5" t="s">
        <v>13</v>
      </c>
      <c r="D3" s="5" t="s">
        <v>14</v>
      </c>
      <c r="E3" s="6">
        <v>4.25</v>
      </c>
      <c r="F3" s="6">
        <v>904697.16</v>
      </c>
      <c r="G3" s="6">
        <v>904697.16</v>
      </c>
      <c r="H3" s="7">
        <f>F3-G3</f>
        <v>0</v>
      </c>
    </row>
    <row r="4" spans="1:8" x14ac:dyDescent="0.25">
      <c r="A4" s="30"/>
      <c r="B4" s="5" t="s">
        <v>15</v>
      </c>
      <c r="C4" s="5" t="s">
        <v>16</v>
      </c>
      <c r="D4" s="5" t="s">
        <v>17</v>
      </c>
      <c r="E4" s="6">
        <v>3.9928571428571429</v>
      </c>
      <c r="F4" s="6">
        <v>2399340.92</v>
      </c>
      <c r="G4" s="5">
        <v>2394406.67</v>
      </c>
      <c r="H4" s="7">
        <f>F4-G4</f>
        <v>4934.25</v>
      </c>
    </row>
    <row r="5" spans="1:8" x14ac:dyDescent="0.25">
      <c r="A5" s="30"/>
      <c r="B5" s="5" t="s">
        <v>18</v>
      </c>
      <c r="C5" s="5" t="s">
        <v>19</v>
      </c>
      <c r="D5" s="5" t="s">
        <v>20</v>
      </c>
      <c r="E5" s="6">
        <v>3.9357142857142859</v>
      </c>
      <c r="F5" s="6">
        <v>3000000</v>
      </c>
      <c r="G5" s="6">
        <v>3000000</v>
      </c>
      <c r="H5" s="7">
        <f>F5-G5</f>
        <v>0</v>
      </c>
    </row>
    <row r="6" spans="1:8" x14ac:dyDescent="0.25">
      <c r="A6" s="30"/>
      <c r="B6" s="5" t="s">
        <v>21</v>
      </c>
      <c r="C6" s="5" t="s">
        <v>22</v>
      </c>
      <c r="D6" s="5" t="s">
        <v>23</v>
      </c>
      <c r="E6" s="6">
        <v>3.8166666666666664</v>
      </c>
      <c r="F6" s="6">
        <v>2007494.64</v>
      </c>
      <c r="G6" s="5">
        <v>2003287.14</v>
      </c>
      <c r="H6" s="7">
        <f>F6-G6</f>
        <v>4207.5</v>
      </c>
    </row>
    <row r="7" spans="1:8" x14ac:dyDescent="0.25">
      <c r="A7" s="30"/>
      <c r="B7" s="5" t="s">
        <v>24</v>
      </c>
      <c r="C7" s="5" t="s">
        <v>25</v>
      </c>
      <c r="D7" s="5" t="s">
        <v>26</v>
      </c>
      <c r="E7" s="6">
        <v>3.8000000000000007</v>
      </c>
      <c r="F7" s="6">
        <v>2999999.52</v>
      </c>
      <c r="G7" s="6">
        <v>2999999.52</v>
      </c>
      <c r="H7" s="7">
        <f t="shared" ref="H7:H20" si="0">F7-G7</f>
        <v>0</v>
      </c>
    </row>
    <row r="8" spans="1:8" x14ac:dyDescent="0.25">
      <c r="A8" s="30"/>
      <c r="B8" s="5" t="s">
        <v>27</v>
      </c>
      <c r="C8" s="5" t="s">
        <v>28</v>
      </c>
      <c r="D8" s="5" t="s">
        <v>29</v>
      </c>
      <c r="E8" s="8">
        <v>3.6666666666666661</v>
      </c>
      <c r="F8" s="9">
        <v>1709071</v>
      </c>
      <c r="G8" s="9">
        <v>1709071</v>
      </c>
      <c r="H8" s="7">
        <f t="shared" si="0"/>
        <v>0</v>
      </c>
    </row>
    <row r="9" spans="1:8" x14ac:dyDescent="0.25">
      <c r="A9" s="30"/>
      <c r="B9" s="5" t="s">
        <v>30</v>
      </c>
      <c r="C9" s="5" t="s">
        <v>31</v>
      </c>
      <c r="D9" s="5" t="s">
        <v>32</v>
      </c>
      <c r="E9" s="6">
        <v>3.5571428571428574</v>
      </c>
      <c r="F9" s="6">
        <v>1723430.25</v>
      </c>
      <c r="G9" s="5">
        <v>1710301.49</v>
      </c>
      <c r="H9" s="7">
        <f t="shared" si="0"/>
        <v>13128.760000000009</v>
      </c>
    </row>
    <row r="10" spans="1:8" x14ac:dyDescent="0.25">
      <c r="A10" s="30"/>
      <c r="B10" s="5" t="s">
        <v>33</v>
      </c>
      <c r="C10" s="5" t="s">
        <v>34</v>
      </c>
      <c r="D10" s="5" t="s">
        <v>35</v>
      </c>
      <c r="E10" s="8">
        <v>3.55</v>
      </c>
      <c r="F10" s="9">
        <v>2496853.52</v>
      </c>
      <c r="G10" s="9">
        <v>2496853.52</v>
      </c>
      <c r="H10" s="7">
        <f t="shared" si="0"/>
        <v>0</v>
      </c>
    </row>
    <row r="11" spans="1:8" x14ac:dyDescent="0.25">
      <c r="A11" s="30"/>
      <c r="B11" s="5" t="s">
        <v>21</v>
      </c>
      <c r="C11" s="5" t="s">
        <v>36</v>
      </c>
      <c r="D11" s="5" t="s">
        <v>37</v>
      </c>
      <c r="E11" s="6">
        <v>3.5499999999999994</v>
      </c>
      <c r="F11" s="6">
        <v>2498545.08</v>
      </c>
      <c r="G11" s="6">
        <v>2498545.08</v>
      </c>
      <c r="H11" s="7">
        <f t="shared" si="0"/>
        <v>0</v>
      </c>
    </row>
    <row r="12" spans="1:8" x14ac:dyDescent="0.25">
      <c r="A12" s="30"/>
      <c r="B12" s="5" t="s">
        <v>38</v>
      </c>
      <c r="C12" s="5" t="s">
        <v>39</v>
      </c>
      <c r="D12" s="5" t="s">
        <v>40</v>
      </c>
      <c r="E12" s="8">
        <v>3.5399999999999996</v>
      </c>
      <c r="F12" s="9">
        <v>714988.23</v>
      </c>
      <c r="G12" s="9">
        <v>786487.05</v>
      </c>
      <c r="H12" s="7">
        <f t="shared" si="0"/>
        <v>-71498.820000000065</v>
      </c>
    </row>
    <row r="13" spans="1:8" x14ac:dyDescent="0.25">
      <c r="A13" s="30"/>
      <c r="B13" s="5" t="s">
        <v>41</v>
      </c>
      <c r="C13" s="5" t="s">
        <v>42</v>
      </c>
      <c r="D13" s="5" t="s">
        <v>43</v>
      </c>
      <c r="E13" s="8">
        <v>3.5374999999999996</v>
      </c>
      <c r="F13" s="9">
        <v>2914219.76</v>
      </c>
      <c r="G13" s="9">
        <v>2914219.76</v>
      </c>
      <c r="H13" s="7">
        <f t="shared" si="0"/>
        <v>0</v>
      </c>
    </row>
    <row r="14" spans="1:8" x14ac:dyDescent="0.25">
      <c r="A14" s="30"/>
      <c r="B14" s="5" t="s">
        <v>44</v>
      </c>
      <c r="C14" s="5" t="s">
        <v>13</v>
      </c>
      <c r="D14" s="5" t="s">
        <v>14</v>
      </c>
      <c r="E14" s="6">
        <v>3.4999999999999996</v>
      </c>
      <c r="F14" s="6">
        <v>526643.85</v>
      </c>
      <c r="G14" s="6">
        <v>526643.54</v>
      </c>
      <c r="H14" s="7">
        <f t="shared" si="0"/>
        <v>0.30999999993946403</v>
      </c>
    </row>
    <row r="15" spans="1:8" x14ac:dyDescent="0.25">
      <c r="A15" s="30"/>
      <c r="B15" s="5" t="s">
        <v>45</v>
      </c>
      <c r="C15" s="5" t="s">
        <v>46</v>
      </c>
      <c r="D15" s="5" t="s">
        <v>47</v>
      </c>
      <c r="E15" s="8">
        <v>3.4799999999999995</v>
      </c>
      <c r="F15" s="9">
        <v>1484730.36</v>
      </c>
      <c r="G15" s="9">
        <v>1484730.36</v>
      </c>
      <c r="H15" s="7">
        <f t="shared" si="0"/>
        <v>0</v>
      </c>
    </row>
    <row r="16" spans="1:8" x14ac:dyDescent="0.25">
      <c r="A16" s="30"/>
      <c r="B16" s="5" t="s">
        <v>48</v>
      </c>
      <c r="C16" s="5" t="s">
        <v>49</v>
      </c>
      <c r="D16" s="5" t="s">
        <v>50</v>
      </c>
      <c r="E16" s="8">
        <v>3.4666666666666668</v>
      </c>
      <c r="F16" s="9">
        <v>2961850.11</v>
      </c>
      <c r="G16" s="9">
        <v>2961850.11</v>
      </c>
      <c r="H16" s="7">
        <f t="shared" si="0"/>
        <v>0</v>
      </c>
    </row>
    <row r="17" spans="1:8" x14ac:dyDescent="0.25">
      <c r="A17" s="30"/>
      <c r="B17" s="5" t="s">
        <v>51</v>
      </c>
      <c r="C17" s="5" t="s">
        <v>52</v>
      </c>
      <c r="D17" s="5" t="s">
        <v>53</v>
      </c>
      <c r="E17" s="8">
        <v>3.4399999999999995</v>
      </c>
      <c r="F17" s="9">
        <v>1781139.75</v>
      </c>
      <c r="G17" s="9">
        <v>1781137.14</v>
      </c>
      <c r="H17" s="7">
        <f t="shared" si="0"/>
        <v>2.6100000001024455</v>
      </c>
    </row>
    <row r="18" spans="1:8" x14ac:dyDescent="0.25">
      <c r="A18" s="30"/>
      <c r="B18" s="5" t="s">
        <v>54</v>
      </c>
      <c r="C18" s="5" t="s">
        <v>55</v>
      </c>
      <c r="D18" s="5" t="s">
        <v>56</v>
      </c>
      <c r="E18" s="6">
        <v>3.1749999999999998</v>
      </c>
      <c r="F18" s="6">
        <v>2770500</v>
      </c>
      <c r="G18" s="5">
        <v>2196750</v>
      </c>
      <c r="H18" s="7">
        <f t="shared" si="0"/>
        <v>573750</v>
      </c>
    </row>
    <row r="19" spans="1:8" x14ac:dyDescent="0.25">
      <c r="A19" s="30"/>
      <c r="B19" s="5" t="s">
        <v>38</v>
      </c>
      <c r="C19" s="5" t="s">
        <v>57</v>
      </c>
      <c r="D19" s="5" t="s">
        <v>58</v>
      </c>
      <c r="E19" s="8">
        <v>3.03</v>
      </c>
      <c r="F19" s="9">
        <v>986319</v>
      </c>
      <c r="G19" s="9">
        <v>986319</v>
      </c>
      <c r="H19" s="7">
        <f t="shared" si="0"/>
        <v>0</v>
      </c>
    </row>
    <row r="20" spans="1:8" x14ac:dyDescent="0.25">
      <c r="A20" s="30"/>
      <c r="B20" s="5" t="s">
        <v>59</v>
      </c>
      <c r="C20" s="5" t="s">
        <v>60</v>
      </c>
      <c r="D20" s="5" t="s">
        <v>61</v>
      </c>
      <c r="E20" s="6">
        <v>2.977777777777777</v>
      </c>
      <c r="F20" s="6">
        <v>1770577.53</v>
      </c>
      <c r="G20" s="5">
        <v>1770577.53</v>
      </c>
      <c r="H20" s="7">
        <f t="shared" si="0"/>
        <v>0</v>
      </c>
    </row>
    <row r="21" spans="1:8" x14ac:dyDescent="0.25">
      <c r="A21" s="31"/>
      <c r="B21" s="10" t="s">
        <v>62</v>
      </c>
      <c r="C21" s="10"/>
      <c r="D21" s="10"/>
      <c r="E21" s="10"/>
      <c r="F21" s="10"/>
      <c r="G21" s="10"/>
      <c r="H21" s="11">
        <f>SUM(H2:H20)</f>
        <v>524524.61</v>
      </c>
    </row>
    <row r="22" spans="1:8" ht="15" customHeight="1" x14ac:dyDescent="0.25">
      <c r="A22" s="4" t="s">
        <v>110</v>
      </c>
      <c r="B22" s="1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3" t="s">
        <v>5</v>
      </c>
      <c r="H22" s="3" t="s">
        <v>63</v>
      </c>
    </row>
    <row r="23" spans="1:8" x14ac:dyDescent="0.25">
      <c r="A23" s="29" t="s">
        <v>125</v>
      </c>
      <c r="B23" s="5" t="s">
        <v>64</v>
      </c>
      <c r="C23" s="5" t="s">
        <v>65</v>
      </c>
      <c r="D23" s="5" t="s">
        <v>66</v>
      </c>
      <c r="E23" s="6">
        <v>4.4749999999999996</v>
      </c>
      <c r="F23" s="6">
        <v>2482590.7200000002</v>
      </c>
      <c r="G23" s="6">
        <v>2482590.7200000002</v>
      </c>
      <c r="H23" s="5" t="s">
        <v>67</v>
      </c>
    </row>
    <row r="24" spans="1:8" x14ac:dyDescent="0.25">
      <c r="A24" s="30"/>
      <c r="B24" s="5" t="s">
        <v>18</v>
      </c>
      <c r="C24" s="5" t="s">
        <v>68</v>
      </c>
      <c r="D24" s="5" t="s">
        <v>69</v>
      </c>
      <c r="E24" s="6">
        <v>4.3642857142857139</v>
      </c>
      <c r="F24" s="6">
        <v>8036807.8200000003</v>
      </c>
      <c r="G24" s="6">
        <v>8036807.8200000003</v>
      </c>
      <c r="H24" s="5" t="s">
        <v>70</v>
      </c>
    </row>
    <row r="25" spans="1:8" x14ac:dyDescent="0.25">
      <c r="A25" s="30"/>
      <c r="B25" s="5" t="s">
        <v>71</v>
      </c>
      <c r="C25" s="5" t="s">
        <v>72</v>
      </c>
      <c r="D25" s="5" t="s">
        <v>73</v>
      </c>
      <c r="E25" s="6">
        <v>4.2625000000000002</v>
      </c>
      <c r="F25" s="6">
        <v>2752714.5</v>
      </c>
      <c r="G25" s="6">
        <v>2752714.5</v>
      </c>
      <c r="H25" s="5" t="s">
        <v>67</v>
      </c>
    </row>
    <row r="26" spans="1:8" x14ac:dyDescent="0.25">
      <c r="A26" s="30"/>
      <c r="B26" s="5" t="s">
        <v>21</v>
      </c>
      <c r="C26" s="5" t="s">
        <v>74</v>
      </c>
      <c r="D26" s="5" t="s">
        <v>75</v>
      </c>
      <c r="E26" s="6">
        <v>4.2571428571428571</v>
      </c>
      <c r="F26" s="6">
        <v>2891795.06</v>
      </c>
      <c r="G26" s="6">
        <v>2891795.06</v>
      </c>
      <c r="H26" s="5" t="s">
        <v>70</v>
      </c>
    </row>
    <row r="27" spans="1:8" x14ac:dyDescent="0.25">
      <c r="A27" s="30"/>
      <c r="B27" s="5" t="s">
        <v>76</v>
      </c>
      <c r="C27" s="5" t="s">
        <v>77</v>
      </c>
      <c r="D27" s="5" t="s">
        <v>78</v>
      </c>
      <c r="E27" s="6">
        <v>4.0750000000000002</v>
      </c>
      <c r="F27" s="6">
        <v>3113088.89</v>
      </c>
      <c r="G27" s="6">
        <v>3113088.89</v>
      </c>
      <c r="H27" s="5" t="s">
        <v>79</v>
      </c>
    </row>
    <row r="28" spans="1:8" x14ac:dyDescent="0.25">
      <c r="A28" s="30"/>
      <c r="B28" s="5" t="s">
        <v>21</v>
      </c>
      <c r="C28" s="5" t="s">
        <v>80</v>
      </c>
      <c r="D28" s="5" t="s">
        <v>81</v>
      </c>
      <c r="E28" s="6">
        <v>4.0249999999999995</v>
      </c>
      <c r="F28" s="6">
        <v>2640974.7999999998</v>
      </c>
      <c r="G28" s="6">
        <v>2640974.7999999998</v>
      </c>
      <c r="H28" s="5" t="s">
        <v>70</v>
      </c>
    </row>
    <row r="29" spans="1:8" x14ac:dyDescent="0.25">
      <c r="A29" s="30"/>
      <c r="B29" s="5" t="s">
        <v>82</v>
      </c>
      <c r="C29" s="5" t="s">
        <v>83</v>
      </c>
      <c r="D29" s="5" t="s">
        <v>84</v>
      </c>
      <c r="E29" s="6">
        <v>3.9749999999999992</v>
      </c>
      <c r="F29" s="6">
        <v>1195359</v>
      </c>
      <c r="G29" s="6">
        <v>1195359</v>
      </c>
      <c r="H29" s="5" t="s">
        <v>70</v>
      </c>
    </row>
    <row r="30" spans="1:8" x14ac:dyDescent="0.25">
      <c r="A30" s="30"/>
      <c r="B30" s="5" t="s">
        <v>85</v>
      </c>
      <c r="C30" s="5" t="s">
        <v>86</v>
      </c>
      <c r="D30" s="5" t="s">
        <v>87</v>
      </c>
      <c r="E30" s="6">
        <v>3.9124999999999996</v>
      </c>
      <c r="F30" s="6">
        <v>1908549.84</v>
      </c>
      <c r="G30" s="6">
        <v>1908549.84</v>
      </c>
      <c r="H30" s="5" t="s">
        <v>67</v>
      </c>
    </row>
    <row r="31" spans="1:8" x14ac:dyDescent="0.25">
      <c r="A31" s="30"/>
      <c r="B31" s="5" t="s">
        <v>38</v>
      </c>
      <c r="C31" s="5" t="s">
        <v>88</v>
      </c>
      <c r="D31" s="5" t="s">
        <v>89</v>
      </c>
      <c r="E31" s="6">
        <v>3.5</v>
      </c>
      <c r="F31" s="6">
        <v>2999950.16</v>
      </c>
      <c r="G31" s="6">
        <v>2999950.16</v>
      </c>
      <c r="H31" s="5" t="s">
        <v>79</v>
      </c>
    </row>
    <row r="32" spans="1:8" x14ac:dyDescent="0.25">
      <c r="A32" s="30"/>
      <c r="B32" s="5" t="s">
        <v>59</v>
      </c>
      <c r="C32" s="5" t="s">
        <v>90</v>
      </c>
      <c r="D32" s="5" t="s">
        <v>91</v>
      </c>
      <c r="E32" s="6">
        <v>3.4388888888888891</v>
      </c>
      <c r="F32" s="6">
        <v>1478365.63</v>
      </c>
      <c r="G32" s="6">
        <v>1478365.63</v>
      </c>
      <c r="H32" s="5" t="s">
        <v>70</v>
      </c>
    </row>
    <row r="33" spans="1:8" x14ac:dyDescent="0.25">
      <c r="A33" s="30"/>
      <c r="B33" s="5" t="s">
        <v>92</v>
      </c>
      <c r="C33" s="5" t="s">
        <v>93</v>
      </c>
      <c r="D33" s="5" t="s">
        <v>94</v>
      </c>
      <c r="E33" s="6">
        <v>3.375</v>
      </c>
      <c r="F33" s="5">
        <v>1797954.39</v>
      </c>
      <c r="G33" s="5">
        <v>1797954.39</v>
      </c>
      <c r="H33" s="12" t="s">
        <v>95</v>
      </c>
    </row>
    <row r="34" spans="1:8" x14ac:dyDescent="0.25">
      <c r="A34" s="30"/>
      <c r="B34" s="5" t="s">
        <v>96</v>
      </c>
      <c r="C34" s="5" t="s">
        <v>97</v>
      </c>
      <c r="D34" s="5" t="s">
        <v>98</v>
      </c>
      <c r="E34" s="6">
        <v>3.3722222222222218</v>
      </c>
      <c r="F34" s="6">
        <v>700020.75</v>
      </c>
      <c r="G34" s="6">
        <v>700020.75</v>
      </c>
      <c r="H34" s="5" t="s">
        <v>70</v>
      </c>
    </row>
    <row r="35" spans="1:8" x14ac:dyDescent="0.25">
      <c r="A35" s="30"/>
      <c r="B35" s="5" t="s">
        <v>45</v>
      </c>
      <c r="C35" s="5" t="s">
        <v>99</v>
      </c>
      <c r="D35" s="5" t="s">
        <v>100</v>
      </c>
      <c r="E35" s="6">
        <v>3.1142857142857143</v>
      </c>
      <c r="F35" s="6">
        <v>2451356.21</v>
      </c>
      <c r="G35" s="6">
        <v>2451356.21</v>
      </c>
      <c r="H35" s="5" t="s">
        <v>79</v>
      </c>
    </row>
    <row r="36" spans="1:8" x14ac:dyDescent="0.25">
      <c r="A36" s="30"/>
      <c r="B36" s="5" t="s">
        <v>27</v>
      </c>
      <c r="C36" s="5" t="s">
        <v>101</v>
      </c>
      <c r="D36" s="5" t="s">
        <v>102</v>
      </c>
      <c r="E36" s="5">
        <v>2.8999999999999995</v>
      </c>
      <c r="F36" s="5">
        <v>2427499.88</v>
      </c>
      <c r="G36" s="5">
        <v>2427499.88</v>
      </c>
      <c r="H36" s="12" t="s">
        <v>95</v>
      </c>
    </row>
    <row r="37" spans="1:8" x14ac:dyDescent="0.25">
      <c r="A37" s="31"/>
      <c r="F37" s="11">
        <f>SUM(F23:F36)</f>
        <v>36877027.650000006</v>
      </c>
      <c r="G37" s="13"/>
    </row>
    <row r="38" spans="1:8" x14ac:dyDescent="0.25">
      <c r="A38" s="14" t="s">
        <v>126</v>
      </c>
      <c r="B38" s="15" t="s">
        <v>54</v>
      </c>
      <c r="C38" s="15" t="s">
        <v>103</v>
      </c>
      <c r="D38" s="15" t="s">
        <v>104</v>
      </c>
      <c r="E38" s="16">
        <v>3.6399999999999997</v>
      </c>
      <c r="F38" s="16">
        <v>2217116.25</v>
      </c>
      <c r="G38" s="15">
        <v>1971381.9399999992</v>
      </c>
      <c r="H38" s="16">
        <f>F38-G38</f>
        <v>245734.31000000075</v>
      </c>
    </row>
    <row r="39" spans="1:8" x14ac:dyDescent="0.25">
      <c r="A39" s="17"/>
      <c r="B39" s="15" t="s">
        <v>41</v>
      </c>
      <c r="C39" s="15" t="s">
        <v>105</v>
      </c>
      <c r="D39" s="15" t="s">
        <v>106</v>
      </c>
      <c r="E39" s="16">
        <v>3.0749999999999993</v>
      </c>
      <c r="F39" s="16">
        <v>2845000</v>
      </c>
      <c r="G39" s="15">
        <v>2133110.7399999993</v>
      </c>
      <c r="H39" s="16">
        <f>F39-G39</f>
        <v>711889.26000000071</v>
      </c>
    </row>
    <row r="40" spans="1:8" x14ac:dyDescent="0.25">
      <c r="F40" s="11">
        <f>SUM(F38:F39)</f>
        <v>5062116.25</v>
      </c>
    </row>
    <row r="41" spans="1:8" x14ac:dyDescent="0.25">
      <c r="F41" s="11"/>
    </row>
    <row r="42" spans="1:8" ht="45" x14ac:dyDescent="0.25">
      <c r="A42" s="32"/>
      <c r="B42" s="32"/>
      <c r="C42" s="32"/>
      <c r="D42" s="34" t="s">
        <v>107</v>
      </c>
      <c r="E42" s="34" t="s">
        <v>108</v>
      </c>
      <c r="F42" s="33" t="s">
        <v>109</v>
      </c>
    </row>
    <row r="43" spans="1:8" ht="30" x14ac:dyDescent="0.25">
      <c r="A43" s="35" t="s">
        <v>110</v>
      </c>
      <c r="B43" s="19" t="s">
        <v>111</v>
      </c>
      <c r="C43" s="20" t="s">
        <v>112</v>
      </c>
      <c r="D43" s="21">
        <v>4477727</v>
      </c>
      <c r="E43" s="21">
        <v>4225454.2699999996</v>
      </c>
      <c r="F43" s="22">
        <f>D43-E43</f>
        <v>252272.73000000045</v>
      </c>
    </row>
    <row r="44" spans="1:8" x14ac:dyDescent="0.25">
      <c r="A44" s="35"/>
      <c r="B44" s="5"/>
      <c r="C44" s="20" t="s">
        <v>113</v>
      </c>
      <c r="D44" s="21">
        <v>9115237</v>
      </c>
      <c r="E44" s="21">
        <v>7143855.0600000005</v>
      </c>
      <c r="F44" s="22">
        <f>D44-E44</f>
        <v>1971381.9399999995</v>
      </c>
      <c r="G44" s="23"/>
    </row>
    <row r="45" spans="1:8" x14ac:dyDescent="0.25">
      <c r="A45" s="35"/>
      <c r="B45" s="5"/>
      <c r="C45" s="20" t="s">
        <v>114</v>
      </c>
      <c r="D45" s="21">
        <v>17754601</v>
      </c>
      <c r="E45" s="21">
        <v>16943323.059999999</v>
      </c>
      <c r="F45" s="22">
        <f>D45-E45</f>
        <v>811277.94000000134</v>
      </c>
    </row>
    <row r="46" spans="1:8" x14ac:dyDescent="0.25">
      <c r="A46" s="35"/>
      <c r="B46" s="5"/>
      <c r="C46" s="20" t="s">
        <v>115</v>
      </c>
      <c r="D46" s="21">
        <v>10697506</v>
      </c>
      <c r="E46" s="21">
        <v>8564395.2600000016</v>
      </c>
      <c r="F46" s="22">
        <f>D46-E46</f>
        <v>2133110.7399999984</v>
      </c>
      <c r="G46" s="23"/>
    </row>
    <row r="47" spans="1:8" x14ac:dyDescent="0.25">
      <c r="A47" s="35"/>
      <c r="B47" s="24" t="s">
        <v>116</v>
      </c>
      <c r="C47" s="25"/>
      <c r="D47" s="25"/>
      <c r="E47" s="26"/>
      <c r="F47" s="27">
        <f>SUM(F43:F46)</f>
        <v>5168043.3499999996</v>
      </c>
    </row>
    <row r="48" spans="1:8" x14ac:dyDescent="0.25">
      <c r="A48" s="36"/>
      <c r="B48" s="32"/>
      <c r="C48" s="32"/>
      <c r="D48" s="32"/>
      <c r="E48" s="32"/>
      <c r="F48" s="32"/>
    </row>
    <row r="49" spans="1:8" x14ac:dyDescent="0.25">
      <c r="A49" s="37" t="s">
        <v>117</v>
      </c>
      <c r="B49" s="5" t="s">
        <v>118</v>
      </c>
      <c r="C49" s="5"/>
      <c r="D49" s="5"/>
      <c r="E49" s="5"/>
      <c r="F49" s="21">
        <f>H21</f>
        <v>524524.61</v>
      </c>
    </row>
    <row r="50" spans="1:8" x14ac:dyDescent="0.25">
      <c r="A50" s="37"/>
      <c r="B50" s="5" t="s">
        <v>119</v>
      </c>
      <c r="C50" s="5"/>
      <c r="D50" s="5"/>
      <c r="E50" s="5"/>
      <c r="F50" s="21">
        <f>F47</f>
        <v>5168043.3499999996</v>
      </c>
    </row>
    <row r="51" spans="1:8" x14ac:dyDescent="0.25">
      <c r="A51" s="37"/>
      <c r="B51" s="24" t="s">
        <v>120</v>
      </c>
      <c r="C51" s="25"/>
      <c r="D51" s="25"/>
      <c r="E51" s="26"/>
      <c r="F51" s="28">
        <f>SUM(F49:F50)</f>
        <v>5692567.96</v>
      </c>
    </row>
    <row r="52" spans="1:8" x14ac:dyDescent="0.25">
      <c r="A52" s="38"/>
      <c r="B52" s="32"/>
      <c r="C52" s="32"/>
      <c r="D52" s="32"/>
      <c r="E52" s="32"/>
      <c r="F52" s="32"/>
    </row>
    <row r="53" spans="1:8" x14ac:dyDescent="0.25">
      <c r="A53" s="18" t="s">
        <v>121</v>
      </c>
      <c r="B53" s="39" t="s">
        <v>54</v>
      </c>
      <c r="C53" s="39" t="s">
        <v>103</v>
      </c>
      <c r="D53" s="39" t="s">
        <v>104</v>
      </c>
      <c r="E53" s="40">
        <v>3.6399999999999997</v>
      </c>
      <c r="F53" s="41">
        <v>2217116.25</v>
      </c>
      <c r="G53" s="45"/>
      <c r="H53" s="45"/>
    </row>
    <row r="54" spans="1:8" x14ac:dyDescent="0.25">
      <c r="A54" s="18"/>
      <c r="B54" s="39" t="s">
        <v>41</v>
      </c>
      <c r="C54" s="39" t="s">
        <v>105</v>
      </c>
      <c r="D54" s="39" t="s">
        <v>106</v>
      </c>
      <c r="E54" s="40">
        <v>3.0749999999999993</v>
      </c>
      <c r="F54" s="41">
        <v>2845000</v>
      </c>
      <c r="G54" s="45"/>
      <c r="H54" s="45"/>
    </row>
    <row r="55" spans="1:8" x14ac:dyDescent="0.25">
      <c r="A55" s="18"/>
      <c r="B55" s="42" t="s">
        <v>122</v>
      </c>
      <c r="C55" s="42"/>
      <c r="D55" s="42"/>
      <c r="E55" s="42"/>
      <c r="F55" s="43">
        <f>SUM(F53:F54)</f>
        <v>5062116.25</v>
      </c>
    </row>
    <row r="56" spans="1:8" x14ac:dyDescent="0.25">
      <c r="B56" s="42" t="s">
        <v>123</v>
      </c>
      <c r="C56" s="42"/>
      <c r="D56" s="42"/>
      <c r="E56" s="42"/>
      <c r="F56" s="44">
        <f>F51-F55</f>
        <v>630451.71</v>
      </c>
    </row>
  </sheetData>
  <mergeCells count="11">
    <mergeCell ref="B56:E56"/>
    <mergeCell ref="A53:A55"/>
    <mergeCell ref="B55:E55"/>
    <mergeCell ref="A2:A21"/>
    <mergeCell ref="A23:A37"/>
    <mergeCell ref="A43:A47"/>
    <mergeCell ref="A49:A51"/>
    <mergeCell ref="B21:G21"/>
    <mergeCell ref="A38:A39"/>
    <mergeCell ref="B47:E47"/>
    <mergeCell ref="B51:E5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Ruul - RTK</dc:creator>
  <cp:lastModifiedBy>Pille Ruul - RTK</cp:lastModifiedBy>
  <dcterms:created xsi:type="dcterms:W3CDTF">2026-03-02T12:44:35Z</dcterms:created>
  <dcterms:modified xsi:type="dcterms:W3CDTF">2026-03-02T12:54:44Z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2026-03-02T12:53:30Z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2d522b68-cf3b-4574-9209-2087d1ef6b3a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